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ОВР у Миколаївській області\Робота на дому\Водогосподарська обстановка за лютий 2025 року\"/>
    </mc:Choice>
  </mc:AlternateContent>
  <bookViews>
    <workbookView xWindow="0" yWindow="0" windowWidth="19200" windowHeight="7310"/>
  </bookViews>
  <sheets>
    <sheet name="Лист1" sheetId="1" r:id="rId1"/>
  </sheets>
  <definedNames>
    <definedName name="_xlnm._FilterDatabase" localSheetId="0" hidden="1">Лист1!$K$20:$M$21</definedName>
  </definedNames>
  <calcPr calcId="152511"/>
</workbook>
</file>

<file path=xl/calcChain.xml><?xml version="1.0" encoding="utf-8"?>
<calcChain xmlns="http://schemas.openxmlformats.org/spreadsheetml/2006/main">
  <c r="I14" i="1" l="1"/>
  <c r="N43" i="1" l="1"/>
  <c r="H14" i="1"/>
  <c r="I13" i="1"/>
  <c r="L13" i="1" s="1"/>
  <c r="I17" i="1"/>
  <c r="L17" i="1" s="1"/>
  <c r="N17" i="1"/>
  <c r="N20" i="1"/>
  <c r="N27" i="1"/>
  <c r="N14" i="1"/>
  <c r="H46" i="1"/>
  <c r="H47" i="1" s="1"/>
  <c r="L66" i="1"/>
  <c r="L67" i="1"/>
  <c r="L68" i="1"/>
  <c r="L61" i="1"/>
  <c r="L62" i="1"/>
  <c r="L60" i="1"/>
  <c r="L28" i="1"/>
  <c r="H71" i="1"/>
  <c r="H66" i="1"/>
  <c r="H67" i="1"/>
  <c r="H68" i="1"/>
  <c r="H65" i="1"/>
  <c r="H61" i="1"/>
  <c r="H62" i="1"/>
  <c r="H60" i="1"/>
  <c r="L20" i="1"/>
  <c r="L23" i="1"/>
  <c r="L24" i="1"/>
  <c r="L27" i="1"/>
  <c r="L31" i="1"/>
  <c r="L34" i="1"/>
  <c r="L37" i="1"/>
  <c r="L40" i="1"/>
  <c r="L43" i="1"/>
  <c r="L46" i="1"/>
  <c r="L49" i="1"/>
  <c r="L52" i="1"/>
  <c r="H20" i="1"/>
  <c r="H21" i="1" s="1"/>
  <c r="H23" i="1"/>
  <c r="H24" i="1"/>
  <c r="H27" i="1"/>
  <c r="H28" i="1"/>
  <c r="H31" i="1"/>
  <c r="H34" i="1"/>
  <c r="H35" i="1" s="1"/>
  <c r="H37" i="1"/>
  <c r="H38" i="1" s="1"/>
  <c r="H40" i="1"/>
  <c r="H41" i="1" s="1"/>
  <c r="H43" i="1"/>
  <c r="H44" i="1" s="1"/>
  <c r="H49" i="1"/>
  <c r="H50" i="1" s="1"/>
  <c r="H52" i="1"/>
  <c r="H25" i="1" l="1"/>
  <c r="H29" i="1"/>
  <c r="H32" i="1"/>
  <c r="H17" i="1"/>
  <c r="H18" i="1" s="1"/>
  <c r="L14" i="1"/>
  <c r="H13" i="1"/>
  <c r="H15" i="1" s="1"/>
  <c r="I69" i="1"/>
  <c r="L71" i="1" l="1"/>
  <c r="L65" i="1"/>
  <c r="L56" i="1" l="1"/>
  <c r="I21" i="1" l="1"/>
  <c r="I29" i="1" l="1"/>
  <c r="E29" i="1" l="1"/>
  <c r="L29" i="1" s="1"/>
  <c r="E21" i="1"/>
  <c r="L21" i="1" s="1"/>
  <c r="I63" i="1" l="1"/>
  <c r="H63" i="1"/>
  <c r="E63" i="1"/>
  <c r="L63" i="1" l="1"/>
  <c r="I57" i="1"/>
  <c r="H57" i="1"/>
  <c r="E57" i="1"/>
  <c r="L57" i="1" l="1"/>
  <c r="I72" i="1" l="1"/>
  <c r="H72" i="1"/>
  <c r="E72" i="1"/>
  <c r="L72" i="1" l="1"/>
  <c r="I38" i="1"/>
  <c r="H53" i="1"/>
  <c r="H54" i="1" s="1"/>
  <c r="I53" i="1"/>
  <c r="I50" i="1"/>
  <c r="I47" i="1"/>
  <c r="I44" i="1"/>
  <c r="I41" i="1"/>
  <c r="I35" i="1"/>
  <c r="I25" i="1"/>
  <c r="I18" i="1"/>
  <c r="I15" i="1"/>
  <c r="E53" i="1"/>
  <c r="E50" i="1"/>
  <c r="E47" i="1"/>
  <c r="E44" i="1"/>
  <c r="E41" i="1"/>
  <c r="E38" i="1"/>
  <c r="E35" i="1"/>
  <c r="E18" i="1"/>
  <c r="L41" i="1" l="1"/>
  <c r="L53" i="1"/>
  <c r="L35" i="1"/>
  <c r="L44" i="1"/>
  <c r="L38" i="1"/>
  <c r="L18" i="1"/>
  <c r="L50" i="1"/>
  <c r="L47" i="1"/>
  <c r="E15" i="1"/>
  <c r="L15" i="1" l="1"/>
  <c r="I32" i="1"/>
  <c r="I54" i="1" s="1"/>
  <c r="E32" i="1"/>
  <c r="E25" i="1"/>
  <c r="L25" i="1" s="1"/>
  <c r="E69" i="1"/>
  <c r="H69" i="1"/>
  <c r="H73" i="1" s="1"/>
  <c r="I73" i="1"/>
  <c r="E54" i="1" l="1"/>
  <c r="E73" i="1"/>
  <c r="L69" i="1"/>
  <c r="L32" i="1"/>
  <c r="H74" i="1"/>
  <c r="E74" i="1" l="1"/>
  <c r="I74" i="1"/>
  <c r="L54" i="1"/>
  <c r="L73" i="1"/>
  <c r="L74" i="1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<sst xmlns="http://schemas.openxmlformats.org/spreadsheetml/2006/main" count="114" uniqueCount="85">
  <si>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</si>
  <si>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</si>
  <si>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</si>
  <si>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</si>
  <si>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</si>
  <si>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</si>
  <si>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</si>
  <si>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</si>
  <si>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</si>
  <si>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</si>
  <si>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</si>
  <si>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</si>
  <si>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</si>
  <si>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</si>
  <si>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</si>
  <si>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</si>
  <si>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</si>
  <si>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</si>
  <si>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</si>
  <si>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</si>
  <si>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</si>
  <si>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</si>
  <si>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</si>
  <si>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</si>
  <si>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</si>
  <si>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</si>
  <si>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</si>
  <si>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</si>
  <si>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</si>
  <si>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</si>
  <si>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</si>
  <si>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</si>
  <si>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</si>
  <si>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</si>
  <si>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</si>
  <si>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</si>
  <si>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</si>
  <si>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</si>
  <si>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</si>
  <si>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</si>
  <si>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</si>
  <si>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</si>
  <si>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</si>
  <si>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</si>
  <si>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</si>
  <si>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</si>
  <si>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</si>
  <si>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</si>
  <si>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</si>
  <si>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</si>
  <si>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</si>
  <si>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</si>
  <si>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</si>
  <si>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</si>
  <si>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</si>
  <si>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</si>
  <si>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</si>
  <si>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</si>
  <si>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</si>
  <si>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</si>
  <si>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</si>
  <si>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</si>
  <si>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</si>
  <si>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</si>
  <si>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</si>
  <si>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</si>
  <si>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</si>
  <si>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</si>
  <si>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</si>
  <si>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</si>
  <si>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</si>
  <si>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</si>
  <si>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</si>
  <si>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</si>
  <si>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</si>
  <si>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</si>
  <si>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</si>
  <si>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</si>
  <si>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</si>
  <si>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</si>
  <si>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</si>
  <si>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</si>
  <si>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</si>
  <si>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</si>
  <si>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04.02.2025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</si>
</sst>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7"/>
  <sheetViews>
    <sheetView tabSelected="1" topLeftCell="A4" workbookViewId="0">
      <selection activeCell="P3" sqref="P3"/>
    </sheetView>
  </sheetViews>
  <sheetFormatPr defaultRowHeight="14.5" x14ac:dyDescent="0.35"/>
  <cols>
    <col min="1" max="1" width="2.7265625" customWidth="1"/>
    <col min="2" max="2" width="19.81640625" customWidth="1"/>
    <col min="3" max="3" width="7" customWidth="1"/>
    <col min="4" max="4" width="6.54296875" customWidth="1"/>
    <col min="5" max="5" width="13.81640625" customWidth="1"/>
    <col min="6" max="6" width="8.1796875" customWidth="1"/>
    <col min="7" max="7" width="7.453125" customWidth="1"/>
    <col min="8" max="8" width="7.7265625" customWidth="1"/>
    <col min="9" max="9" width="7.26953125" customWidth="1"/>
    <col min="10" max="10" width="6.54296875" customWidth="1"/>
    <col min="11" max="11" width="6.1796875" customWidth="1"/>
    <col min="12" max="12" width="6.54296875" customWidth="1"/>
    <col min="13" max="13" width="8.26953125" customWidth="1"/>
    <col min="14" max="14" width="12.81640625" customWidth="1"/>
  </cols>
  <sheetData>
    <row r="1" spans="1:15" x14ac:dyDescent="0.35">
      <c r="A1" s="19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4"/>
    </row>
    <row r="2" spans="1:15" x14ac:dyDescent="0.35">
      <c r="A2" s="19"/>
      <c r="B2" s="220" t="s">
        <v>42</v>
      </c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4"/>
    </row>
    <row r="3" spans="1:15" x14ac:dyDescent="0.35">
      <c r="A3" s="19"/>
      <c r="B3" s="222" t="s">
        <v>84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4"/>
    </row>
    <row r="4" spans="1:15" x14ac:dyDescent="0.3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 x14ac:dyDescent="0.35">
      <c r="A5" s="21"/>
      <c r="B5" s="22"/>
      <c r="C5" s="223" t="s">
        <v>2</v>
      </c>
      <c r="D5" s="224"/>
      <c r="E5" s="225"/>
      <c r="F5" s="226" t="s">
        <v>3</v>
      </c>
      <c r="G5" s="227"/>
      <c r="H5" s="228"/>
      <c r="I5" s="228"/>
      <c r="J5" s="228"/>
      <c r="K5" s="229"/>
      <c r="L5" s="23" t="s">
        <v>4</v>
      </c>
      <c r="M5" s="230" t="s">
        <v>27</v>
      </c>
      <c r="N5" s="211" t="s">
        <v>75</v>
      </c>
    </row>
    <row r="6" spans="1:15" x14ac:dyDescent="0.3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1"/>
      <c r="N6" s="211"/>
    </row>
    <row r="7" spans="1:15" x14ac:dyDescent="0.3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1"/>
      <c r="N7" s="211"/>
    </row>
    <row r="8" spans="1:15" x14ac:dyDescent="0.3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1"/>
      <c r="N8" s="211"/>
    </row>
    <row r="9" spans="1:15" x14ac:dyDescent="0.3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2"/>
      <c r="N9" s="211"/>
    </row>
    <row r="10" spans="1:15" x14ac:dyDescent="0.3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 x14ac:dyDescent="0.35">
      <c r="A11" s="217" t="s">
        <v>38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79"/>
    </row>
    <row r="12" spans="1:15" x14ac:dyDescent="0.3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 x14ac:dyDescent="0.3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15.74</v>
      </c>
      <c r="H13" s="158">
        <f>IF(E13-I13&lt;0, "0", E13-I13)</f>
        <v>3.8679999999999808</v>
      </c>
      <c r="I13" s="202">
        <f>INDEX(D86:D386, MATCH(G13,C86:C386,1))</f>
        <v>68.262000000000015</v>
      </c>
      <c r="J13" s="203">
        <v>20.100000000000001</v>
      </c>
      <c r="K13" s="203">
        <v>18.600000000000001</v>
      </c>
      <c r="L13" s="157">
        <f>I13*100/E13</f>
        <v>94.637460141411367</v>
      </c>
      <c r="M13" s="40" t="s">
        <v>82</v>
      </c>
      <c r="N13" s="180" t="s">
        <v>83</v>
      </c>
      <c r="O13" s="4"/>
    </row>
    <row r="14" spans="1:15" x14ac:dyDescent="0.3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64.150000000000006</v>
      </c>
      <c r="H14" s="206">
        <f>IF(E14-I14&lt;0, "0", E14-I14)</f>
        <v>0.16230769230768916</v>
      </c>
      <c r="I14" s="207">
        <f>INDEX(H86:H286, MATCH(G14,G86:G286,1))</f>
        <v>3.2376923076923108</v>
      </c>
      <c r="J14" s="203">
        <v>19.3</v>
      </c>
      <c r="K14" s="203">
        <v>20.100000000000001</v>
      </c>
      <c r="L14" s="157">
        <f>I14*100/E14</f>
        <v>95.226244343891494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 x14ac:dyDescent="0.3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4.0303076923076695</v>
      </c>
      <c r="I15" s="79">
        <f t="shared" si="0"/>
        <v>71.499692307692328</v>
      </c>
      <c r="J15" s="79"/>
      <c r="K15" s="79"/>
      <c r="L15" s="80">
        <f>I15*100/E15</f>
        <v>94.663964395197041</v>
      </c>
      <c r="M15" s="81"/>
      <c r="N15" s="180"/>
      <c r="O15" s="4"/>
    </row>
    <row r="16" spans="1:15" x14ac:dyDescent="0.3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 x14ac:dyDescent="0.3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39.520000000000003</v>
      </c>
      <c r="H17" s="158" t="str">
        <f t="shared" ref="H17:H52" si="1">IF(E17-I17&lt;0, "0", E17-I17)</f>
        <v>0</v>
      </c>
      <c r="I17" s="159">
        <f>INDEX(L86:L486, MATCH(G17,K86:K486,1))</f>
        <v>36.108000000000104</v>
      </c>
      <c r="J17" s="203">
        <v>3.37</v>
      </c>
      <c r="K17" s="203">
        <v>3.37</v>
      </c>
      <c r="L17" s="80">
        <f t="shared" ref="L17:L53" si="2">I17*100/E17</f>
        <v>100.30000000000028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 x14ac:dyDescent="0.3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36.108000000000104</v>
      </c>
      <c r="J18" s="78"/>
      <c r="K18" s="78"/>
      <c r="L18" s="80">
        <f t="shared" si="2"/>
        <v>100.30000000000028</v>
      </c>
      <c r="M18" s="80"/>
      <c r="N18" s="180"/>
      <c r="O18" s="4"/>
    </row>
    <row r="19" spans="1:15" x14ac:dyDescent="0.3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 x14ac:dyDescent="0.3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12.4</v>
      </c>
      <c r="H20" s="158">
        <f t="shared" si="1"/>
        <v>4.3440000000000012</v>
      </c>
      <c r="I20" s="175">
        <v>3.956</v>
      </c>
      <c r="J20" s="91"/>
      <c r="K20" s="204">
        <v>0.15</v>
      </c>
      <c r="L20" s="80">
        <f t="shared" si="2"/>
        <v>47.662650602409634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 x14ac:dyDescent="0.3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4.3440000000000012</v>
      </c>
      <c r="I21" s="154">
        <f>SUM(I20)</f>
        <v>3.956</v>
      </c>
      <c r="J21" s="155"/>
      <c r="K21" s="153"/>
      <c r="L21" s="80">
        <f t="shared" si="2"/>
        <v>47.662650602409634</v>
      </c>
      <c r="M21" s="151"/>
      <c r="N21" s="180"/>
      <c r="O21" s="3"/>
    </row>
    <row r="22" spans="1:15" x14ac:dyDescent="0.3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 x14ac:dyDescent="0.3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 x14ac:dyDescent="0.3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 x14ac:dyDescent="0.3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 x14ac:dyDescent="0.3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 x14ac:dyDescent="0.3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17.54</v>
      </c>
      <c r="H27" s="158">
        <f t="shared" si="1"/>
        <v>1.6900000000000013</v>
      </c>
      <c r="I27" s="167">
        <v>14.03</v>
      </c>
      <c r="J27" s="91"/>
      <c r="K27" s="205">
        <v>0.1</v>
      </c>
      <c r="L27" s="80">
        <f t="shared" si="2"/>
        <v>89.24936386768448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 x14ac:dyDescent="0.3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 x14ac:dyDescent="0.3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79"/>
      <c r="O29" s="156"/>
    </row>
    <row r="30" spans="1:15" x14ac:dyDescent="0.3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 x14ac:dyDescent="0.3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 x14ac:dyDescent="0.3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 x14ac:dyDescent="0.3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 x14ac:dyDescent="0.3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 x14ac:dyDescent="0.3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 x14ac:dyDescent="0.3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 x14ac:dyDescent="0.3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 x14ac:dyDescent="0.3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 x14ac:dyDescent="0.3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 x14ac:dyDescent="0.3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 x14ac:dyDescent="0.3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 x14ac:dyDescent="0.3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 x14ac:dyDescent="0.3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 x14ac:dyDescent="0.3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 x14ac:dyDescent="0.3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 x14ac:dyDescent="0.3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 x14ac:dyDescent="0.3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 x14ac:dyDescent="0.3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 x14ac:dyDescent="0.35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 x14ac:dyDescent="0.35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 x14ac:dyDescent="0.35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 x14ac:dyDescent="0.35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 x14ac:dyDescent="0.35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 x14ac:dyDescent="0.35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12.120307692307673</v>
      </c>
      <c r="I54" s="16">
        <f>SUM(I15,I18,I21,I25,I29,,I32,,I35,I38,,,I41,I44,I47,I50,I53)</f>
        <v>152.96769230769246</v>
      </c>
      <c r="J54" s="16"/>
      <c r="K54" s="16"/>
      <c r="L54" s="18">
        <f>I54*100/E54</f>
        <v>92.718930965991277</v>
      </c>
      <c r="M54" s="136"/>
      <c r="N54" s="179"/>
      <c r="O54" s="4"/>
    </row>
    <row r="55" spans="1:18" x14ac:dyDescent="0.35">
      <c r="A55" s="212" t="s">
        <v>39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4"/>
      <c r="N55" s="179"/>
      <c r="O55" s="4"/>
    </row>
    <row r="56" spans="1:18" x14ac:dyDescent="0.35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 x14ac:dyDescent="0.35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 x14ac:dyDescent="0.35">
      <c r="A58" s="212" t="s">
        <v>69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179"/>
      <c r="O58" s="4"/>
    </row>
    <row r="59" spans="1:18" x14ac:dyDescent="0.35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15"/>
      <c r="L59" s="215"/>
      <c r="M59" s="216"/>
      <c r="N59" s="179"/>
      <c r="O59" s="4"/>
    </row>
    <row r="60" spans="1:18" x14ac:dyDescent="0.35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75.099999999999994</v>
      </c>
      <c r="H60" s="160">
        <f>IF(E60-I60&lt;0, "0", E60-I60)</f>
        <v>10.576000000000001</v>
      </c>
      <c r="I60" s="172">
        <v>0.224</v>
      </c>
      <c r="J60" s="159"/>
      <c r="K60" s="160"/>
      <c r="L60" s="176">
        <f>I60*100/E60</f>
        <v>2.074074074074074</v>
      </c>
      <c r="M60" s="45"/>
      <c r="N60" s="179"/>
      <c r="O60" s="4"/>
    </row>
    <row r="61" spans="1:18" x14ac:dyDescent="0.35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35</v>
      </c>
      <c r="H61" s="160">
        <f t="shared" ref="H61:H62" si="13">IF(E61-I61&lt;0, "0", E61-I61)</f>
        <v>13.772</v>
      </c>
      <c r="I61" s="172">
        <v>0.108</v>
      </c>
      <c r="J61" s="159"/>
      <c r="K61" s="159"/>
      <c r="L61" s="176">
        <f t="shared" ref="L61:L62" si="14">I61*100/E61</f>
        <v>0.77809798270893371</v>
      </c>
      <c r="M61" s="45"/>
      <c r="N61" s="179"/>
      <c r="O61" s="4"/>
    </row>
    <row r="62" spans="1:18" x14ac:dyDescent="0.35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22.3</v>
      </c>
      <c r="H62" s="160">
        <f t="shared" si="13"/>
        <v>0.30499999999999994</v>
      </c>
      <c r="I62" s="172">
        <v>1.165</v>
      </c>
      <c r="J62" s="159"/>
      <c r="K62" s="159"/>
      <c r="L62" s="176">
        <f t="shared" si="14"/>
        <v>79.251700680272108</v>
      </c>
      <c r="M62" s="45"/>
      <c r="N62" s="179"/>
      <c r="O62" s="4"/>
      <c r="Q62" s="162"/>
      <c r="R62" s="162"/>
    </row>
    <row r="63" spans="1:18" x14ac:dyDescent="0.35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24.652999999999999</v>
      </c>
      <c r="I63" s="56">
        <f>SUM(I60:I62)</f>
        <v>1.4970000000000001</v>
      </c>
      <c r="J63" s="54"/>
      <c r="K63" s="55"/>
      <c r="L63" s="176">
        <f>I63*100/E63</f>
        <v>5.7246653919694079</v>
      </c>
      <c r="M63" s="55"/>
      <c r="N63" s="179"/>
      <c r="O63" s="4"/>
    </row>
    <row r="64" spans="1:18" x14ac:dyDescent="0.35">
      <c r="A64" s="39"/>
      <c r="B64" s="143" t="s">
        <v>32</v>
      </c>
      <c r="C64" s="59"/>
      <c r="D64" s="60"/>
      <c r="E64" s="60"/>
      <c r="F64" s="60"/>
      <c r="G64" s="215"/>
      <c r="H64" s="215"/>
      <c r="I64" s="215"/>
      <c r="J64" s="215"/>
      <c r="K64" s="215"/>
      <c r="L64" s="215"/>
      <c r="M64" s="216"/>
      <c r="N64" s="181"/>
      <c r="O64" s="4"/>
    </row>
    <row r="65" spans="1:15" x14ac:dyDescent="0.3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13.45</v>
      </c>
      <c r="H65" s="160">
        <f>IF(E65-I65&lt;0, "0", E65-I65)</f>
        <v>1.51</v>
      </c>
      <c r="I65" s="172">
        <v>1.0900000000000001</v>
      </c>
      <c r="J65" s="160"/>
      <c r="K65" s="160"/>
      <c r="L65" s="176">
        <f>I65*100/E65</f>
        <v>41.923076923076927</v>
      </c>
      <c r="M65" s="45"/>
      <c r="N65" s="179"/>
      <c r="O65" s="163"/>
    </row>
    <row r="66" spans="1:15" x14ac:dyDescent="0.3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11.08</v>
      </c>
      <c r="H66" s="160">
        <f t="shared" ref="H66:H68" si="15">IF(E66-I66&lt;0, "0", E66-I66)</f>
        <v>1.722</v>
      </c>
      <c r="I66" s="172">
        <v>0.79300000000000004</v>
      </c>
      <c r="J66" s="160"/>
      <c r="K66" s="160"/>
      <c r="L66" s="176">
        <f t="shared" ref="L66:L69" si="16">I66*100/E66</f>
        <v>31.530815109343933</v>
      </c>
      <c r="M66" s="45"/>
      <c r="N66" s="179"/>
      <c r="O66" s="4"/>
    </row>
    <row r="67" spans="1:15" x14ac:dyDescent="0.3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1.34</v>
      </c>
      <c r="H67" s="160">
        <f t="shared" si="15"/>
        <v>4.2299999999999995</v>
      </c>
      <c r="I67" s="172">
        <v>0.65</v>
      </c>
      <c r="J67" s="160"/>
      <c r="K67" s="160"/>
      <c r="L67" s="176">
        <f t="shared" si="16"/>
        <v>13.319672131147541</v>
      </c>
      <c r="M67" s="45"/>
      <c r="N67" s="179"/>
      <c r="O67" s="4"/>
    </row>
    <row r="68" spans="1:15" x14ac:dyDescent="0.3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 x14ac:dyDescent="0.3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11.401999999999999</v>
      </c>
      <c r="I69" s="57">
        <f>SUM(I65:I68)</f>
        <v>2.5329999999999999</v>
      </c>
      <c r="J69" s="68"/>
      <c r="K69" s="68"/>
      <c r="L69" s="176">
        <f t="shared" si="16"/>
        <v>18.177251524937205</v>
      </c>
      <c r="M69" s="68"/>
      <c r="N69" s="179"/>
      <c r="O69" s="4"/>
    </row>
    <row r="70" spans="1:15" x14ac:dyDescent="0.35">
      <c r="A70" s="39"/>
      <c r="B70" s="38" t="s">
        <v>74</v>
      </c>
      <c r="C70" s="59"/>
      <c r="D70" s="69"/>
      <c r="E70" s="69"/>
      <c r="F70" s="69"/>
      <c r="G70" s="215"/>
      <c r="H70" s="215"/>
      <c r="I70" s="215"/>
      <c r="J70" s="215"/>
      <c r="K70" s="215"/>
      <c r="L70" s="215"/>
      <c r="M70" s="216"/>
      <c r="N70" s="179"/>
      <c r="O70" s="4"/>
    </row>
    <row r="71" spans="1:15" x14ac:dyDescent="0.3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</v>
      </c>
      <c r="H71" s="45">
        <f>IF(E71-I71&lt;0, "0", E71-I71)</f>
        <v>3.58</v>
      </c>
      <c r="I71" s="174">
        <v>4.3600000000000003</v>
      </c>
      <c r="J71" s="40"/>
      <c r="K71" s="40"/>
      <c r="L71" s="177">
        <f>I71*100/E71</f>
        <v>54.911838790931995</v>
      </c>
      <c r="M71" s="42"/>
      <c r="N71" s="179"/>
      <c r="O71" s="4"/>
    </row>
    <row r="72" spans="1:15" x14ac:dyDescent="0.3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3.58</v>
      </c>
      <c r="I72" s="57">
        <f>SUM(I71)</f>
        <v>4.3600000000000003</v>
      </c>
      <c r="J72" s="72"/>
      <c r="K72" s="57"/>
      <c r="L72" s="58">
        <f>I72*100/E72</f>
        <v>54.911838790931995</v>
      </c>
      <c r="M72" s="57"/>
      <c r="N72" s="179"/>
      <c r="O72" s="4"/>
    </row>
    <row r="73" spans="1:15" x14ac:dyDescent="0.3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39.634999999999998</v>
      </c>
      <c r="I73" s="16">
        <f>SUM(I63,I69,I72)</f>
        <v>8.39</v>
      </c>
      <c r="J73" s="17"/>
      <c r="K73" s="16"/>
      <c r="L73" s="18">
        <f>I73*100/E73</f>
        <v>17.470067673086934</v>
      </c>
      <c r="M73" s="16"/>
      <c r="N73" s="179"/>
      <c r="O73" s="4"/>
    </row>
    <row r="74" spans="1:15" x14ac:dyDescent="0.3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51.755307692307667</v>
      </c>
      <c r="I74" s="11">
        <f>SUM(I54,I57,I73)</f>
        <v>162.96069230769245</v>
      </c>
      <c r="J74" s="11"/>
      <c r="K74" s="11"/>
      <c r="L74" s="12">
        <f>I74*100/E74</f>
        <v>75.906883251131859</v>
      </c>
      <c r="M74" s="9"/>
      <c r="N74" s="179"/>
      <c r="O74" s="4"/>
    </row>
    <row r="75" spans="1:15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 x14ac:dyDescent="0.35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" hidden="1" thickBot="1" x14ac:dyDescent="0.4">
      <c r="A84" s="183"/>
      <c r="B84" s="183"/>
      <c r="C84" s="208" t="s">
        <v>76</v>
      </c>
      <c r="D84" s="209"/>
      <c r="E84" s="210"/>
      <c r="F84" s="183"/>
      <c r="G84" s="208" t="s">
        <v>77</v>
      </c>
      <c r="H84" s="209"/>
      <c r="I84" s="210"/>
      <c r="J84" s="183"/>
      <c r="K84" s="208" t="s">
        <v>78</v>
      </c>
      <c r="L84" s="209"/>
      <c r="M84" s="210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26" hidden="1" x14ac:dyDescent="0.35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 x14ac:dyDescent="0.35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 x14ac:dyDescent="0.35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 x14ac:dyDescent="0.35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 x14ac:dyDescent="0.35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 x14ac:dyDescent="0.35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 x14ac:dyDescent="0.35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 x14ac:dyDescent="0.35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 x14ac:dyDescent="0.35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 x14ac:dyDescent="0.35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 x14ac:dyDescent="0.35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 x14ac:dyDescent="0.35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 x14ac:dyDescent="0.35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 x14ac:dyDescent="0.35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 x14ac:dyDescent="0.35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 x14ac:dyDescent="0.35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 x14ac:dyDescent="0.35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 x14ac:dyDescent="0.35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 x14ac:dyDescent="0.35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 x14ac:dyDescent="0.35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 x14ac:dyDescent="0.35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 x14ac:dyDescent="0.35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 x14ac:dyDescent="0.35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 x14ac:dyDescent="0.35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 x14ac:dyDescent="0.35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 x14ac:dyDescent="0.35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 x14ac:dyDescent="0.35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 x14ac:dyDescent="0.35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 x14ac:dyDescent="0.35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 x14ac:dyDescent="0.35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 x14ac:dyDescent="0.35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 x14ac:dyDescent="0.35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 x14ac:dyDescent="0.35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 x14ac:dyDescent="0.35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 x14ac:dyDescent="0.35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 x14ac:dyDescent="0.35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 x14ac:dyDescent="0.35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 x14ac:dyDescent="0.35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 x14ac:dyDescent="0.35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 x14ac:dyDescent="0.35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 x14ac:dyDescent="0.35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 x14ac:dyDescent="0.35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 x14ac:dyDescent="0.35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 x14ac:dyDescent="0.35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 x14ac:dyDescent="0.35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 x14ac:dyDescent="0.35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 x14ac:dyDescent="0.35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 x14ac:dyDescent="0.35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 x14ac:dyDescent="0.35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 x14ac:dyDescent="0.35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 x14ac:dyDescent="0.35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 x14ac:dyDescent="0.35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 x14ac:dyDescent="0.35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 x14ac:dyDescent="0.35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 x14ac:dyDescent="0.35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 x14ac:dyDescent="0.35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 x14ac:dyDescent="0.35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 x14ac:dyDescent="0.35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 x14ac:dyDescent="0.35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 x14ac:dyDescent="0.35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 x14ac:dyDescent="0.35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 x14ac:dyDescent="0.35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 x14ac:dyDescent="0.35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 x14ac:dyDescent="0.35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 x14ac:dyDescent="0.35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 x14ac:dyDescent="0.35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 x14ac:dyDescent="0.35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 x14ac:dyDescent="0.35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 x14ac:dyDescent="0.35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 x14ac:dyDescent="0.35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 x14ac:dyDescent="0.35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 x14ac:dyDescent="0.35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 x14ac:dyDescent="0.35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 x14ac:dyDescent="0.35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 x14ac:dyDescent="0.35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 x14ac:dyDescent="0.35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 x14ac:dyDescent="0.35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 x14ac:dyDescent="0.35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 x14ac:dyDescent="0.35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 x14ac:dyDescent="0.35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 x14ac:dyDescent="0.35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 x14ac:dyDescent="0.35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 x14ac:dyDescent="0.35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 x14ac:dyDescent="0.35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 x14ac:dyDescent="0.35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 x14ac:dyDescent="0.35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 x14ac:dyDescent="0.35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 x14ac:dyDescent="0.35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 x14ac:dyDescent="0.35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 x14ac:dyDescent="0.35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 x14ac:dyDescent="0.35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 x14ac:dyDescent="0.35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 x14ac:dyDescent="0.35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 x14ac:dyDescent="0.35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 x14ac:dyDescent="0.35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 x14ac:dyDescent="0.35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 x14ac:dyDescent="0.35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 x14ac:dyDescent="0.35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 x14ac:dyDescent="0.35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 x14ac:dyDescent="0.35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 x14ac:dyDescent="0.35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 x14ac:dyDescent="0.35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 x14ac:dyDescent="0.35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 x14ac:dyDescent="0.35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 x14ac:dyDescent="0.35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 x14ac:dyDescent="0.35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 x14ac:dyDescent="0.35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 x14ac:dyDescent="0.35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 x14ac:dyDescent="0.35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 x14ac:dyDescent="0.35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 x14ac:dyDescent="0.35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 x14ac:dyDescent="0.35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 x14ac:dyDescent="0.35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 x14ac:dyDescent="0.35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 x14ac:dyDescent="0.35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 x14ac:dyDescent="0.35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 x14ac:dyDescent="0.35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 x14ac:dyDescent="0.35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 x14ac:dyDescent="0.35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 x14ac:dyDescent="0.35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 x14ac:dyDescent="0.35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 x14ac:dyDescent="0.35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 x14ac:dyDescent="0.35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 x14ac:dyDescent="0.35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 x14ac:dyDescent="0.35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 x14ac:dyDescent="0.35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 x14ac:dyDescent="0.35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 x14ac:dyDescent="0.35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 x14ac:dyDescent="0.35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 x14ac:dyDescent="0.35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 x14ac:dyDescent="0.35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 x14ac:dyDescent="0.35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 x14ac:dyDescent="0.35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 x14ac:dyDescent="0.35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 x14ac:dyDescent="0.35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 x14ac:dyDescent="0.35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 x14ac:dyDescent="0.35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 x14ac:dyDescent="0.35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 x14ac:dyDescent="0.35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 x14ac:dyDescent="0.35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 x14ac:dyDescent="0.35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 x14ac:dyDescent="0.35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 x14ac:dyDescent="0.35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 x14ac:dyDescent="0.35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 x14ac:dyDescent="0.35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 x14ac:dyDescent="0.35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 x14ac:dyDescent="0.35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 x14ac:dyDescent="0.35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 x14ac:dyDescent="0.35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 x14ac:dyDescent="0.35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 x14ac:dyDescent="0.35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 x14ac:dyDescent="0.35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 x14ac:dyDescent="0.35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 x14ac:dyDescent="0.35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 x14ac:dyDescent="0.35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 x14ac:dyDescent="0.35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 x14ac:dyDescent="0.35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 x14ac:dyDescent="0.35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 x14ac:dyDescent="0.35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 x14ac:dyDescent="0.35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 x14ac:dyDescent="0.35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 x14ac:dyDescent="0.35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 x14ac:dyDescent="0.35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 x14ac:dyDescent="0.35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 x14ac:dyDescent="0.35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 x14ac:dyDescent="0.35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 x14ac:dyDescent="0.35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 x14ac:dyDescent="0.35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 x14ac:dyDescent="0.35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 x14ac:dyDescent="0.35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 x14ac:dyDescent="0.35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 x14ac:dyDescent="0.35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 x14ac:dyDescent="0.35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 x14ac:dyDescent="0.35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 x14ac:dyDescent="0.35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 x14ac:dyDescent="0.35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 x14ac:dyDescent="0.35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 x14ac:dyDescent="0.35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 x14ac:dyDescent="0.35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 x14ac:dyDescent="0.35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 x14ac:dyDescent="0.35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 x14ac:dyDescent="0.35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 x14ac:dyDescent="0.35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 x14ac:dyDescent="0.35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 x14ac:dyDescent="0.35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 x14ac:dyDescent="0.35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 x14ac:dyDescent="0.35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 x14ac:dyDescent="0.35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 x14ac:dyDescent="0.35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 x14ac:dyDescent="0.35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 x14ac:dyDescent="0.35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 x14ac:dyDescent="0.35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 x14ac:dyDescent="0.35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 x14ac:dyDescent="0.35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 x14ac:dyDescent="0.35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 x14ac:dyDescent="0.35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 x14ac:dyDescent="0.35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 x14ac:dyDescent="0.35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 x14ac:dyDescent="0.35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 x14ac:dyDescent="0.35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 x14ac:dyDescent="0.35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 x14ac:dyDescent="0.35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 x14ac:dyDescent="0.35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 x14ac:dyDescent="0.35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 x14ac:dyDescent="0.35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 x14ac:dyDescent="0.35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 x14ac:dyDescent="0.35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 x14ac:dyDescent="0.35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 x14ac:dyDescent="0.35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 x14ac:dyDescent="0.35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 x14ac:dyDescent="0.35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 x14ac:dyDescent="0.35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 x14ac:dyDescent="0.35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 x14ac:dyDescent="0.35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 x14ac:dyDescent="0.35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 x14ac:dyDescent="0.35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 x14ac:dyDescent="0.35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 x14ac:dyDescent="0.35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 x14ac:dyDescent="0.35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 x14ac:dyDescent="0.35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 x14ac:dyDescent="0.35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 x14ac:dyDescent="0.35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 x14ac:dyDescent="0.35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 x14ac:dyDescent="0.35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 x14ac:dyDescent="0.35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 x14ac:dyDescent="0.35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 x14ac:dyDescent="0.35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 x14ac:dyDescent="0.35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 x14ac:dyDescent="0.35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 x14ac:dyDescent="0.35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 x14ac:dyDescent="0.35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 x14ac:dyDescent="0.35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 x14ac:dyDescent="0.35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 x14ac:dyDescent="0.35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 x14ac:dyDescent="0.35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 x14ac:dyDescent="0.35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 x14ac:dyDescent="0.35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 x14ac:dyDescent="0.35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 x14ac:dyDescent="0.35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 x14ac:dyDescent="0.35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 x14ac:dyDescent="0.35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 x14ac:dyDescent="0.35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 x14ac:dyDescent="0.35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 x14ac:dyDescent="0.35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 x14ac:dyDescent="0.35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 x14ac:dyDescent="0.35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 x14ac:dyDescent="0.35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 x14ac:dyDescent="0.35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 x14ac:dyDescent="0.35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 x14ac:dyDescent="0.35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 x14ac:dyDescent="0.35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 x14ac:dyDescent="0.35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 x14ac:dyDescent="0.35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 x14ac:dyDescent="0.35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 x14ac:dyDescent="0.35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 x14ac:dyDescent="0.35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 x14ac:dyDescent="0.35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 x14ac:dyDescent="0.35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 x14ac:dyDescent="0.35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 x14ac:dyDescent="0.35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 x14ac:dyDescent="0.35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 x14ac:dyDescent="0.35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 x14ac:dyDescent="0.35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 x14ac:dyDescent="0.35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 x14ac:dyDescent="0.35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 x14ac:dyDescent="0.35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 x14ac:dyDescent="0.35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 x14ac:dyDescent="0.35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 x14ac:dyDescent="0.35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 x14ac:dyDescent="0.35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 x14ac:dyDescent="0.35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 x14ac:dyDescent="0.35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 x14ac:dyDescent="0.35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 x14ac:dyDescent="0.35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 x14ac:dyDescent="0.35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 x14ac:dyDescent="0.35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 x14ac:dyDescent="0.35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 x14ac:dyDescent="0.35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 x14ac:dyDescent="0.35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 x14ac:dyDescent="0.35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 x14ac:dyDescent="0.35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 x14ac:dyDescent="0.35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 x14ac:dyDescent="0.35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 x14ac:dyDescent="0.35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 x14ac:dyDescent="0.35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 x14ac:dyDescent="0.35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 x14ac:dyDescent="0.35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 x14ac:dyDescent="0.35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 x14ac:dyDescent="0.35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 x14ac:dyDescent="0.35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 x14ac:dyDescent="0.35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 x14ac:dyDescent="0.35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 x14ac:dyDescent="0.35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 x14ac:dyDescent="0.35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 x14ac:dyDescent="0.35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 x14ac:dyDescent="0.35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 x14ac:dyDescent="0.35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 x14ac:dyDescent="0.35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 x14ac:dyDescent="0.35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 x14ac:dyDescent="0.35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 x14ac:dyDescent="0.35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 x14ac:dyDescent="0.35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 x14ac:dyDescent="0.35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 x14ac:dyDescent="0.35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 x14ac:dyDescent="0.35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 x14ac:dyDescent="0.35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 x14ac:dyDescent="0.35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 x14ac:dyDescent="0.35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 x14ac:dyDescent="0.35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 x14ac:dyDescent="0.35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 x14ac:dyDescent="0.35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 x14ac:dyDescent="0.35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 x14ac:dyDescent="0.35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 x14ac:dyDescent="0.35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 x14ac:dyDescent="0.35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 x14ac:dyDescent="0.35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 x14ac:dyDescent="0.35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 x14ac:dyDescent="0.35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 x14ac:dyDescent="0.35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 x14ac:dyDescent="0.35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 x14ac:dyDescent="0.35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 x14ac:dyDescent="0.35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 x14ac:dyDescent="0.35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 x14ac:dyDescent="0.35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 x14ac:dyDescent="0.35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 x14ac:dyDescent="0.35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 x14ac:dyDescent="0.35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 x14ac:dyDescent="0.35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 x14ac:dyDescent="0.35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 x14ac:dyDescent="0.35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 x14ac:dyDescent="0.35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 x14ac:dyDescent="0.35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 x14ac:dyDescent="0.35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 x14ac:dyDescent="0.35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 x14ac:dyDescent="0.35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 x14ac:dyDescent="0.35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 x14ac:dyDescent="0.35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 x14ac:dyDescent="0.35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 x14ac:dyDescent="0.35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 x14ac:dyDescent="0.35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 x14ac:dyDescent="0.35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 x14ac:dyDescent="0.35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 x14ac:dyDescent="0.35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 x14ac:dyDescent="0.35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 x14ac:dyDescent="0.35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 x14ac:dyDescent="0.35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 x14ac:dyDescent="0.35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 x14ac:dyDescent="0.35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 x14ac:dyDescent="0.35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 x14ac:dyDescent="0.35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 x14ac:dyDescent="0.35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 x14ac:dyDescent="0.35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 x14ac:dyDescent="0.35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 x14ac:dyDescent="0.35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 x14ac:dyDescent="0.35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 x14ac:dyDescent="0.35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 x14ac:dyDescent="0.35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 x14ac:dyDescent="0.35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 x14ac:dyDescent="0.35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 x14ac:dyDescent="0.35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 x14ac:dyDescent="0.35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 x14ac:dyDescent="0.35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 x14ac:dyDescent="0.35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 x14ac:dyDescent="0.35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 x14ac:dyDescent="0.35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 x14ac:dyDescent="0.35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 x14ac:dyDescent="0.35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 x14ac:dyDescent="0.35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 x14ac:dyDescent="0.35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 x14ac:dyDescent="0.35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 x14ac:dyDescent="0.35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 x14ac:dyDescent="0.35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 x14ac:dyDescent="0.35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 x14ac:dyDescent="0.35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 x14ac:dyDescent="0.35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 x14ac:dyDescent="0.35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 x14ac:dyDescent="0.35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 x14ac:dyDescent="0.35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 x14ac:dyDescent="0.35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 x14ac:dyDescent="0.35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 x14ac:dyDescent="0.35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 x14ac:dyDescent="0.35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 x14ac:dyDescent="0.35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 x14ac:dyDescent="0.35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 x14ac:dyDescent="0.35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 x14ac:dyDescent="0.35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 x14ac:dyDescent="0.35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 x14ac:dyDescent="0.35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 x14ac:dyDescent="0.35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 x14ac:dyDescent="0.35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 x14ac:dyDescent="0.35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 x14ac:dyDescent="0.35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 x14ac:dyDescent="0.35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 x14ac:dyDescent="0.35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 x14ac:dyDescent="0.35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 x14ac:dyDescent="0.35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 x14ac:dyDescent="0.35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 x14ac:dyDescent="0.35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 x14ac:dyDescent="0.35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 x14ac:dyDescent="0.35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 x14ac:dyDescent="0.35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 x14ac:dyDescent="0.35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 x14ac:dyDescent="0.3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B1:M1"/>
    <mergeCell ref="B2:M2"/>
    <mergeCell ref="B3:M3"/>
    <mergeCell ref="C5:E5"/>
    <mergeCell ref="F5:K5"/>
    <mergeCell ref="M5:M9"/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2025-02-04T11:56:52Z</dcterms:modified>
</cp:coreProperties>
</file>