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7305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I14" i="1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I54" s="1"/>
  <c r="E32"/>
  <c r="E25"/>
  <c r="L25" s="1"/>
  <c r="E69"/>
  <c r="H69"/>
  <c r="H73" s="1"/>
  <c r="I73"/>
  <c r="E54" l="1"/>
  <c r="E73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<sst xmlns="http://schemas.openxmlformats.org/spreadsheetml/2006/main" count="114" uniqueCount="85">
  <si>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</si>
  <si>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</si>
  <si>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</si>
  <si>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</si>
  <si>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</si>
  <si>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</si>
  <si>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</si>
  <si>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</si>
  <si>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</si>
  <si>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</si>
  <si>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</si>
  <si>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</si>
  <si>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</si>
  <si>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</si>
  <si>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</si>
  <si>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</si>
  <si>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</si>
  <si>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</si>
  <si>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</si>
  <si>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</si>
  <si>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</si>
  <si>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</si>
  <si>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</si>
  <si>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</si>
  <si>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</si>
  <si>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</si>
  <si>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</si>
  <si>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</si>
  <si>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</si>
  <si>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</si>
  <si>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</si>
  <si>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</si>
  <si>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</si>
  <si>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</si>
  <si>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</si>
  <si>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</si>
  <si>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</si>
  <si>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</si>
  <si>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</si>
  <si>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</si>
  <si>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</si>
  <si>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</si>
  <si>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</si>
  <si>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</si>
  <si>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</si>
  <si>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</si>
  <si>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</si>
  <si>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</si>
  <si>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</si>
  <si>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</si>
  <si>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</si>
  <si>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</si>
  <si>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</si>
  <si>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</si>
  <si>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</si>
  <si>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</si>
  <si>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</si>
  <si>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</si>
  <si>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</si>
  <si>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</si>
  <si>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</si>
  <si>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</si>
  <si>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</si>
  <si>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</si>
  <si>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</si>
  <si>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</si>
  <si>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</si>
  <si>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</si>
  <si>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</si>
  <si>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</si>
  <si>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</si>
  <si>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</si>
  <si>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</si>
  <si>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</si>
  <si>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</si>
  <si>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</si>
  <si>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</si>
  <si>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</si>
  <si>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</si>
  <si>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</si>
  <si>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</si>
  <si>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</si>
  <si>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</si>
  <si>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</si>
  <si>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08.07.2025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</si>
</sst>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workbookViewId="0">
      <selection activeCell="L16" sqref="L16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20" t="s">
        <v>0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4"/>
    </row>
    <row r="2" spans="1:15">
      <c r="A2" s="19"/>
      <c r="B2" s="220" t="s">
        <v>42</v>
      </c>
      <c r="C2" s="220"/>
      <c r="D2" s="220"/>
      <c r="E2" s="221"/>
      <c r="F2" s="221"/>
      <c r="G2" s="221"/>
      <c r="H2" s="221"/>
      <c r="I2" s="221"/>
      <c r="J2" s="221"/>
      <c r="K2" s="221"/>
      <c r="L2" s="221"/>
      <c r="M2" s="221"/>
      <c r="N2" s="4"/>
    </row>
    <row r="3" spans="1:15">
      <c r="A3" s="19"/>
      <c r="B3" s="222" t="s">
        <v>84</v>
      </c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23" t="s">
        <v>2</v>
      </c>
      <c r="D5" s="224"/>
      <c r="E5" s="225"/>
      <c r="F5" s="226" t="s">
        <v>3</v>
      </c>
      <c r="G5" s="227"/>
      <c r="H5" s="228"/>
      <c r="I5" s="228"/>
      <c r="J5" s="228"/>
      <c r="K5" s="229"/>
      <c r="L5" s="23" t="s">
        <v>4</v>
      </c>
      <c r="M5" s="230" t="s">
        <v>27</v>
      </c>
      <c r="N5" s="211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31"/>
      <c r="N6" s="211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31"/>
      <c r="N7" s="211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31"/>
      <c r="N8" s="211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32"/>
      <c r="N9" s="211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17" t="s">
        <v>38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9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15.59</v>
      </c>
      <c r="H13" s="158">
        <f>IF(E13-I13&lt;0, "0", E13-I13)</f>
        <v>5.4770000000000039</v>
      </c>
      <c r="I13" s="202">
        <f>INDEX(D86:D386, MATCH(G13,C86:C386,1))</f>
        <v>66.652999999999992</v>
      </c>
      <c r="J13" s="203">
        <v>9.6</v>
      </c>
      <c r="K13" s="203">
        <v>12.1</v>
      </c>
      <c r="L13" s="157">
        <f>I13*100/E13</f>
        <v>92.406765562179388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64.150000000000006</v>
      </c>
      <c r="H14" s="206">
        <f>IF(E14-I14&lt;0, "0", E14-I14)</f>
        <v>0.16230769230768916</v>
      </c>
      <c r="I14" s="207">
        <f>INDEX(H86:H286, MATCH(G14,G86:G286,1))</f>
        <v>3.2376923076923108</v>
      </c>
      <c r="J14" s="203">
        <v>9.6999999999999993</v>
      </c>
      <c r="K14" s="203">
        <v>9.6</v>
      </c>
      <c r="L14" s="157">
        <f>I14*100/E14</f>
        <v>95.226244343891494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5.6393076923076926</v>
      </c>
      <c r="I15" s="79">
        <f t="shared" si="0"/>
        <v>69.890692307692305</v>
      </c>
      <c r="J15" s="79"/>
      <c r="K15" s="79"/>
      <c r="L15" s="80">
        <f>I15*100/E15</f>
        <v>92.533685036001998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39.1</v>
      </c>
      <c r="H17" s="158">
        <f t="shared" ref="H17:H52" si="1">IF(E17-I17&lt;0, "0", E17-I17)</f>
        <v>2.1599999999999824</v>
      </c>
      <c r="I17" s="159">
        <f>INDEX(L86:L486, MATCH(G17,K86:K486,1))</f>
        <v>33.840000000000018</v>
      </c>
      <c r="J17" s="203">
        <v>2.2000000000000002</v>
      </c>
      <c r="K17" s="203">
        <v>5</v>
      </c>
      <c r="L17" s="80">
        <f t="shared" ref="L17:L53" si="2">I17*100/E17</f>
        <v>94.000000000000057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2.1599999999999824</v>
      </c>
      <c r="I18" s="78">
        <f t="shared" si="3"/>
        <v>33.840000000000018</v>
      </c>
      <c r="J18" s="78"/>
      <c r="K18" s="78"/>
      <c r="L18" s="80">
        <f t="shared" si="2"/>
        <v>94.000000000000057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12.8</v>
      </c>
      <c r="H20" s="158">
        <f t="shared" si="1"/>
        <v>3.7120000000000006</v>
      </c>
      <c r="I20" s="175">
        <v>4.5880000000000001</v>
      </c>
      <c r="J20" s="91"/>
      <c r="K20" s="204">
        <v>0.15</v>
      </c>
      <c r="L20" s="80">
        <f t="shared" si="2"/>
        <v>55.277108433734938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3.7120000000000006</v>
      </c>
      <c r="I21" s="154">
        <f>SUM(I20)</f>
        <v>4.5880000000000001</v>
      </c>
      <c r="J21" s="155"/>
      <c r="K21" s="153"/>
      <c r="L21" s="80">
        <f t="shared" si="2"/>
        <v>55.277108433734938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17.29</v>
      </c>
      <c r="H27" s="158">
        <f t="shared" si="1"/>
        <v>2.9700000000000006</v>
      </c>
      <c r="I27" s="167">
        <v>12.75</v>
      </c>
      <c r="J27" s="91"/>
      <c r="K27" s="205">
        <v>0.1</v>
      </c>
      <c r="L27" s="80">
        <f t="shared" si="2"/>
        <v>81.106870229007626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2.9700000000000006</v>
      </c>
      <c r="I29" s="110">
        <f>SUM(I27:I28)</f>
        <v>16.79</v>
      </c>
      <c r="J29" s="111"/>
      <c r="K29" s="112"/>
      <c r="L29" s="80">
        <f t="shared" si="2"/>
        <v>84.969635627530351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16.537307692307675</v>
      </c>
      <c r="I54" s="16">
        <f>SUM(I15,I18,I21,I25,I29,,I32,,I35,I38,,,I41,I44,I47,I50,I53)</f>
        <v>148.44269230769234</v>
      </c>
      <c r="J54" s="16"/>
      <c r="K54" s="16"/>
      <c r="L54" s="18">
        <f>I54*100/E54</f>
        <v>89.976174268209661</v>
      </c>
      <c r="M54" s="136"/>
      <c r="N54" s="179"/>
      <c r="O54" s="4"/>
    </row>
    <row r="55" spans="1:18">
      <c r="A55" s="212" t="s">
        <v>39</v>
      </c>
      <c r="B55" s="21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4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12" t="s">
        <v>69</v>
      </c>
      <c r="B58" s="21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4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15"/>
      <c r="L59" s="215"/>
      <c r="M59" s="216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74.2</v>
      </c>
      <c r="H60" s="160">
        <f>IF(E60-I60&lt;0, "0", E60-I60)</f>
        <v>10.702</v>
      </c>
      <c r="I60" s="172">
        <v>9.8000000000000004E-2</v>
      </c>
      <c r="J60" s="159"/>
      <c r="K60" s="160"/>
      <c r="L60" s="176">
        <f>I60*100/E60</f>
        <v>0.90740740740740744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32</v>
      </c>
      <c r="H61" s="160">
        <f t="shared" ref="H61:H62" si="13">IF(E61-I61&lt;0, "0", E61-I61)</f>
        <v>13.88</v>
      </c>
      <c r="I61" s="172">
        <v>0</v>
      </c>
      <c r="J61" s="159"/>
      <c r="K61" s="159"/>
      <c r="L61" s="176">
        <f t="shared" ref="L61:L62" si="14">I61*100/E61</f>
        <v>0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18.899999999999999</v>
      </c>
      <c r="H62" s="160">
        <f t="shared" si="13"/>
        <v>1.3699999999999999</v>
      </c>
      <c r="I62" s="172">
        <v>0.1</v>
      </c>
      <c r="J62" s="159"/>
      <c r="K62" s="159"/>
      <c r="L62" s="176">
        <f t="shared" si="14"/>
        <v>6.8027210884353746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25.952000000000002</v>
      </c>
      <c r="I63" s="56">
        <f>SUM(I60:I62)</f>
        <v>0.19800000000000001</v>
      </c>
      <c r="J63" s="54"/>
      <c r="K63" s="55"/>
      <c r="L63" s="176">
        <f>I63*100/E63</f>
        <v>0.75717017208413007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15"/>
      <c r="H64" s="215"/>
      <c r="I64" s="215"/>
      <c r="J64" s="215"/>
      <c r="K64" s="215"/>
      <c r="L64" s="215"/>
      <c r="M64" s="216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12</v>
      </c>
      <c r="H65" s="160">
        <f>IF(E65-I65&lt;0, "0", E65-I65)</f>
        <v>2.4</v>
      </c>
      <c r="I65" s="172">
        <v>0.2</v>
      </c>
      <c r="J65" s="160"/>
      <c r="K65" s="160"/>
      <c r="L65" s="176">
        <f>I65*100/E65</f>
        <v>7.6923076923076916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10.64</v>
      </c>
      <c r="H66" s="160">
        <f t="shared" ref="H66:H68" si="15">IF(E66-I66&lt;0, "0", E66-I66)</f>
        <v>1.976</v>
      </c>
      <c r="I66" s="172">
        <v>0.53900000000000003</v>
      </c>
      <c r="J66" s="160"/>
      <c r="K66" s="160"/>
      <c r="L66" s="176">
        <f t="shared" ref="L66:L69" si="16">I66*100/E66</f>
        <v>21.431411530815112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</v>
      </c>
      <c r="H67" s="160">
        <f t="shared" si="15"/>
        <v>4.54</v>
      </c>
      <c r="I67" s="172">
        <v>0.34</v>
      </c>
      <c r="J67" s="160"/>
      <c r="K67" s="160"/>
      <c r="L67" s="176">
        <f t="shared" si="16"/>
        <v>6.9672131147540988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12.856</v>
      </c>
      <c r="I69" s="57">
        <f>SUM(I65:I68)</f>
        <v>1.0790000000000002</v>
      </c>
      <c r="J69" s="68"/>
      <c r="K69" s="68"/>
      <c r="L69" s="176">
        <f t="shared" si="16"/>
        <v>7.7430929314675288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15"/>
      <c r="H70" s="215"/>
      <c r="I70" s="215"/>
      <c r="J70" s="215"/>
      <c r="K70" s="215"/>
      <c r="L70" s="215"/>
      <c r="M70" s="216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6.5</v>
      </c>
      <c r="H71" s="45">
        <f>IF(E71-I71&lt;0, "0", E71-I71)</f>
        <v>2.9590000000000005</v>
      </c>
      <c r="I71" s="174">
        <v>4.9809999999999999</v>
      </c>
      <c r="J71" s="40"/>
      <c r="K71" s="40"/>
      <c r="L71" s="177">
        <f>I71*100/E71</f>
        <v>62.732997481108306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2.9590000000000005</v>
      </c>
      <c r="I72" s="57">
        <f>SUM(I71)</f>
        <v>4.9809999999999999</v>
      </c>
      <c r="J72" s="72"/>
      <c r="K72" s="57"/>
      <c r="L72" s="58">
        <f>I72*100/E72</f>
        <v>62.732997481108306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41.767000000000003</v>
      </c>
      <c r="I73" s="16">
        <f>SUM(I63,I69,I72)</f>
        <v>6.258</v>
      </c>
      <c r="J73" s="17"/>
      <c r="K73" s="16"/>
      <c r="L73" s="18">
        <f>I73*100/E73</f>
        <v>13.030713170223841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58.304307692307674</v>
      </c>
      <c r="I74" s="11">
        <f>SUM(I54,I57,I73)</f>
        <v>156.30369230769236</v>
      </c>
      <c r="J74" s="11"/>
      <c r="K74" s="11"/>
      <c r="L74" s="12">
        <f>I74*100/E74</f>
        <v>72.806061116376242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08" t="s">
        <v>76</v>
      </c>
      <c r="D84" s="209"/>
      <c r="E84" s="210"/>
      <c r="F84" s="183"/>
      <c r="G84" s="208" t="s">
        <v>77</v>
      </c>
      <c r="H84" s="209"/>
      <c r="I84" s="210"/>
      <c r="J84" s="183"/>
      <c r="K84" s="208" t="s">
        <v>78</v>
      </c>
      <c r="L84" s="209"/>
      <c r="M84" s="210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B1:M1"/>
    <mergeCell ref="B2:M2"/>
    <mergeCell ref="B3:M3"/>
    <mergeCell ref="C5:E5"/>
    <mergeCell ref="F5:K5"/>
    <mergeCell ref="M5:M9"/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2025-07-08T10:18:24Z</dcterms:modified>
</cp:coreProperties>
</file>